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32\Desktop\"/>
    </mc:Choice>
  </mc:AlternateContent>
  <workbookProtection workbookAlgorithmName="SHA-512" workbookHashValue="aZIXnohlJcIkdgoNU1LU+LTcHHWDlCUfwwa6kZ7jH2reC4YPDhBXIcpNTr+CKcBbQvE3LQbetDHlWFDzJOg9ww==" workbookSaltValue="6bsBEz4auoP52aTqfg2Kmw==" workbookSpinCount="100000" lockStructure="1"/>
  <bookViews>
    <workbookView xWindow="0" yWindow="0" windowWidth="20490" windowHeight="73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<sst xmlns="http://schemas.openxmlformats.org/spreadsheetml/2006/main" count="228" uniqueCount="112">
  <si>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</si>
  <si>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</si>
  <si>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</si>
  <si>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</si>
  <si>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</si>
  <si>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</si>
  <si>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</si>
  <si>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</si>
  <si>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</si>
  <si>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</si>
  <si>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</si>
  <si>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</si>
  <si>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</si>
  <si>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</si>
  <si>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</si>
  <si>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</si>
  <si>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</si>
  <si>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</si>
  <si>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</si>
  <si>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</si>
  <si>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</si>
  <si>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</si>
  <si>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</si>
  <si>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</si>
  <si>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</si>
  <si>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</si>
  <si>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</si>
  <si>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</si>
  <si>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</si>
  <si>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</si>
  <si>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</si>
  <si>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</si>
  <si>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</si>
  <si>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</si>
  <si>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</si>
  <si>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</si>
  <si>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</si>
  <si>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</si>
  <si>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</si>
  <si>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</si>
  <si>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</si>
  <si>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</si>
  <si>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</si>
  <si>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</si>
  <si>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</si>
  <si>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</si>
  <si>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</si>
  <si>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</si>
  <si>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</si>
  <si>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</si>
  <si>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</si>
  <si>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</si>
  <si>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</si>
  <si>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</si>
  <si>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</si>
  <si>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</si>
  <si>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</si>
  <si>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</si>
  <si>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</si>
  <si>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</si>
  <si>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</si>
  <si>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</si>
  <si>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</si>
  <si>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</si>
  <si>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</si>
  <si>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</si>
  <si>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</si>
  <si>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</si>
  <si>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</si>
  <si>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</si>
  <si>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</si>
  <si>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</si>
  <si>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</si>
  <si>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</si>
  <si>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</si>
  <si>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</si>
  <si>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</si>
  <si>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</si>
  <si>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</si>
  <si>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</si>
  <si>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</si>
  <si>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</si>
  <si>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</si>
  <si>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</si>
  <si>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</si>
  <si>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</si>
  <si>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</si>
  <si>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</si>
  <si>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</si>
  <si>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</si>
  <si>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</si>
  <si>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</si>
  <si>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</si>
  <si>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</si>
  <si>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</si>
  <si>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</si>
  <si>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</si>
  <si>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</si>
  <si>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</si>
  <si>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</si>
  <si>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</si>
  <si>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</si>
  <si>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</si>
  <si>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</si>
  <si>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</si>
  <si>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</si>
  <si>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</si>
  <si>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</si>
  <si>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</si>
  <si>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供用開始から40年が経過し法定耐用年数を経過した管路が急激に増加し管路経年化率が全国平均、類似団体平均値よりも高い値となったが、管路更新率については低い値であり、老朽管の更新がされていない。今後、老朽管はさらに増加する見込みのため、更新管路の見極めや、企業債の借入れも視野に入れた財源確保・更新費用の平準化などに取り組む必要がある。
　令和2年度から管路の耐震化を実施しており、今後も計画的に実施し、水道水の安定供給に努めていく予定。</t>
    <rPh sb="1" eb="5">
      <t>キョウヨウカイシ</t>
    </rPh>
    <rPh sb="9" eb="10">
      <t>ネン</t>
    </rPh>
    <rPh sb="11" eb="13">
      <t>ケイカ</t>
    </rPh>
    <rPh sb="28" eb="30">
      <t>キュウゲキ</t>
    </rPh>
    <rPh sb="31" eb="33">
      <t>ゾウカ</t>
    </rPh>
    <rPh sb="34" eb="40">
      <t>カンロケイネンカリツ</t>
    </rPh>
    <rPh sb="41" eb="45">
      <t>ゼンコクヘイキン</t>
    </rPh>
    <rPh sb="46" eb="50">
      <t>ルイジダンタイ</t>
    </rPh>
    <rPh sb="50" eb="53">
      <t>ヘイキンチ</t>
    </rPh>
    <rPh sb="56" eb="57">
      <t>タカ</t>
    </rPh>
    <rPh sb="58" eb="59">
      <t>アタイ</t>
    </rPh>
    <rPh sb="65" eb="70">
      <t>カンロコウシンリツ</t>
    </rPh>
    <rPh sb="75" eb="76">
      <t>ヒク</t>
    </rPh>
    <rPh sb="77" eb="78">
      <t>アタイ</t>
    </rPh>
    <rPh sb="82" eb="85">
      <t>ロウキュウカン</t>
    </rPh>
    <rPh sb="86" eb="88">
      <t>コウシン</t>
    </rPh>
    <rPh sb="96" eb="98">
      <t>コンゴ</t>
    </rPh>
    <rPh sb="99" eb="101">
      <t>ロウキュウ</t>
    </rPh>
    <rPh sb="101" eb="102">
      <t>カン</t>
    </rPh>
    <rPh sb="106" eb="108">
      <t>ゾウカ</t>
    </rPh>
    <rPh sb="110" eb="112">
      <t>ミコ</t>
    </rPh>
    <phoneticPr fontId="4"/>
  </si>
  <si>
    <t>　過去5年間は安定した経営となっている。令和3年度に受水費における基本水量を見直したことにより一旦給水原価が減少したものの近年は増加傾向にあり、物価高等の影響も受けているが、流動比率は類似団体平均値を大幅に上回っており、経営状況は安定状態にある。令和5年度は料金回収率の減少が顕著であったが、基本料金減免等事業を実施したことによるものであり、事業経営が悪化しているものではない。有収率は減少傾向から微増したものの過去5年間とも類似団体平均値よりも高く、ほぼ収益として反映されており、漏水やメーター不感はほぼ起きていないと考えられる。しかし一方で、施設利用率については過去5年間50％程度となっており、施設の統廃合やダウンサイジング等を検討する必要がある。
　今後、人口減少や節水意識による給水収益の減少が懸念されるため、費用削減策を打ち出す必要があり、人口や水需要予測などを活用して、有効な施設利用、規模を判断し、施設統合など検討する必要がある。</t>
    <rPh sb="47" eb="49">
      <t>イッタン</t>
    </rPh>
    <rPh sb="54" eb="56">
      <t>ゲンショウ</t>
    </rPh>
    <rPh sb="61" eb="63">
      <t>キンネン</t>
    </rPh>
    <rPh sb="64" eb="66">
      <t>ゾウカ</t>
    </rPh>
    <rPh sb="66" eb="68">
      <t>ケイコウ</t>
    </rPh>
    <rPh sb="72" eb="75">
      <t>ブッカダカ</t>
    </rPh>
    <rPh sb="75" eb="76">
      <t>トウ</t>
    </rPh>
    <rPh sb="77" eb="79">
      <t>エイキョウ</t>
    </rPh>
    <rPh sb="80" eb="81">
      <t>ウ</t>
    </rPh>
    <rPh sb="92" eb="99">
      <t>ルイジダンタイヘイキンチ</t>
    </rPh>
    <rPh sb="100" eb="102">
      <t>オオハバ</t>
    </rPh>
    <rPh sb="103" eb="105">
      <t>ウワマワ</t>
    </rPh>
    <rPh sb="110" eb="114">
      <t>ケイエイジョウキョウ</t>
    </rPh>
    <rPh sb="115" eb="119">
      <t>アンテイジョウタイ</t>
    </rPh>
    <rPh sb="123" eb="125">
      <t>レイワ</t>
    </rPh>
    <rPh sb="126" eb="128">
      <t>ネンド</t>
    </rPh>
    <rPh sb="146" eb="155">
      <t>キホンリョウキンゲンメントウジギョウ</t>
    </rPh>
    <rPh sb="156" eb="158">
      <t>ジッシ</t>
    </rPh>
    <rPh sb="171" eb="173">
      <t>ジギョウ</t>
    </rPh>
    <rPh sb="173" eb="175">
      <t>ケイエイ</t>
    </rPh>
    <rPh sb="176" eb="178">
      <t>アッカ</t>
    </rPh>
    <rPh sb="213" eb="217">
      <t>ルイジダンタイ</t>
    </rPh>
    <rPh sb="300" eb="302">
      <t>シセツ</t>
    </rPh>
    <rPh sb="303" eb="306">
      <t>トウハイゴウ</t>
    </rPh>
    <rPh sb="315" eb="316">
      <t>トウ</t>
    </rPh>
    <rPh sb="317" eb="319">
      <t>ケントウ</t>
    </rPh>
    <rPh sb="321" eb="323">
      <t>ヒツヨウ</t>
    </rPh>
    <phoneticPr fontId="4"/>
  </si>
  <si>
    <t>　現在は有収率や料金回収率も高く安定した経営状況にある。
　しかし、今後の人口減少や節水意識による給水収益の減少に対する費用削減策、水需要予測などを活用した有効な施設利用やダウンサイジングなどを検討する必要がある。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
　経営戦略や耐震化計画などに沿って、管理運営を実施する予定である。</t>
    <rPh sb="179" eb="184">
      <t>タイシンカケイカク</t>
    </rPh>
    <rPh sb="187" eb="188">
      <t>ソ</t>
    </rPh>
    <rPh sb="191" eb="195">
      <t>カンリウンエイ</t>
    </rPh>
    <rPh sb="196" eb="198">
      <t>ジッシ</t>
    </rPh>
    <rPh sb="200" eb="2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</si>
</sst>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0.31</c:v>
                </c:pt>
                <c:pt idx="2">
                  <c:v>0.31</c:v>
                </c:pt>
                <c:pt idx="3">
                  <c:v>0.06</c:v>
                </c:pt>
                <c:pt idx="4">
                  <c:v>0.09</c:v>
                </c:pt>
              </c:numCache>
            </c:numRef>
          </c:val>
          <c:extLst>
            <c:ext xmlns:c16="http://schemas.microsoft.com/office/drawing/2014/chart" uri="{C3380CC4-5D6E-409C-BE32-E72D297353CC}">
              <c16:uniqueId val="{00000000-9E7A-41D2-841A-4071E24325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E7A-41D2-841A-4071E24325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47.9</c:v>
                </c:pt>
                <c:pt idx="1">
                  <c:v>49.89</c:v>
                </c:pt>
                <c:pt idx="2">
                  <c:v>50.39</c:v>
                </c:pt>
                <c:pt idx="3">
                  <c:v>50</c:v>
                </c:pt>
                <c:pt idx="4">
                  <c:v>48.98</c:v>
                </c:pt>
              </c:numCache>
            </c:numRef>
          </c:val>
          <c:extLst>
            <c:ext xmlns:c16="http://schemas.microsoft.com/office/drawing/2014/chart" uri="{C3380CC4-5D6E-409C-BE32-E72D297353CC}">
              <c16:uniqueId val="{00000000-C8BC-458D-97D0-44D28E3F64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8BC-458D-97D0-44D28E3F64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94.83</c:v>
                </c:pt>
                <c:pt idx="1">
                  <c:v>94.12</c:v>
                </c:pt>
                <c:pt idx="2">
                  <c:v>93.54</c:v>
                </c:pt>
                <c:pt idx="3">
                  <c:v>90.96</c:v>
                </c:pt>
                <c:pt idx="4">
                  <c:v>92.52</c:v>
                </c:pt>
              </c:numCache>
            </c:numRef>
          </c:val>
          <c:extLst>
            <c:ext xmlns:c16="http://schemas.microsoft.com/office/drawing/2014/chart" uri="{C3380CC4-5D6E-409C-BE32-E72D297353CC}">
              <c16:uniqueId val="{00000000-ED4D-4D69-9768-DAF47F4D6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D4D-4D69-9768-DAF47F4D6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128.69</c:v>
                </c:pt>
                <c:pt idx="1">
                  <c:v>132.71</c:v>
                </c:pt>
                <c:pt idx="2">
                  <c:v>146.43</c:v>
                </c:pt>
                <c:pt idx="3">
                  <c:v>145.15</c:v>
                </c:pt>
                <c:pt idx="4">
                  <c:v>139.35</c:v>
                </c:pt>
              </c:numCache>
            </c:numRef>
          </c:val>
          <c:extLst>
            <c:ext xmlns:c16="http://schemas.microsoft.com/office/drawing/2014/chart" uri="{C3380CC4-5D6E-409C-BE32-E72D297353CC}">
              <c16:uniqueId val="{00000000-655F-49F6-B716-70D84E7C50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55F-49F6-B716-70D84E7C50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61.42</c:v>
                </c:pt>
                <c:pt idx="1">
                  <c:v>63.07</c:v>
                </c:pt>
                <c:pt idx="2">
                  <c:v>63.62</c:v>
                </c:pt>
                <c:pt idx="3">
                  <c:v>63.84</c:v>
                </c:pt>
                <c:pt idx="4">
                  <c:v>64.22</c:v>
                </c:pt>
              </c:numCache>
            </c:numRef>
          </c:val>
          <c:extLst>
            <c:ext xmlns:c16="http://schemas.microsoft.com/office/drawing/2014/chart" uri="{C3380CC4-5D6E-409C-BE32-E72D297353CC}">
              <c16:uniqueId val="{00000000-3647-4AF3-AA57-8BE359BC46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647-4AF3-AA57-8BE359BC46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1.41</c:v>
                </c:pt>
                <c:pt idx="1">
                  <c:v>1.41</c:v>
                </c:pt>
                <c:pt idx="2">
                  <c:v>1.4</c:v>
                </c:pt>
                <c:pt idx="3">
                  <c:v>26.37</c:v>
                </c:pt>
                <c:pt idx="4">
                  <c:v>43.61</c:v>
                </c:pt>
              </c:numCache>
            </c:numRef>
          </c:val>
          <c:extLst>
            <c:ext xmlns:c16="http://schemas.microsoft.com/office/drawing/2014/chart" uri="{C3380CC4-5D6E-409C-BE32-E72D297353CC}">
              <c16:uniqueId val="{00000000-5E27-4B06-B63D-FBD8C440A5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E27-4B06-B63D-FBD8C440A5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67-4FEF-85A9-AABFBDD7F4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4B67-4FEF-85A9-AABFBDD7F4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4523.07</c:v>
                </c:pt>
                <c:pt idx="1">
                  <c:v>4438.8599999999997</c:v>
                </c:pt>
                <c:pt idx="2">
                  <c:v>9536.36</c:v>
                </c:pt>
                <c:pt idx="3">
                  <c:v>2731.91</c:v>
                </c:pt>
                <c:pt idx="4">
                  <c:v>2272.61</c:v>
                </c:pt>
              </c:numCache>
            </c:numRef>
          </c:val>
          <c:extLst>
            <c:ext xmlns:c16="http://schemas.microsoft.com/office/drawing/2014/chart" uri="{C3380CC4-5D6E-409C-BE32-E72D297353CC}">
              <c16:uniqueId val="{00000000-0D6F-4999-93A3-4C785E35DA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D6F-4999-93A3-4C785E35DA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0.18</c:v>
                </c:pt>
                <c:pt idx="1">
                  <c:v>0.09</c:v>
                </c:pt>
                <c:pt idx="2" formatCode="#,##0.00;&quot;△&quot;#,##0.00">
                  <c:v>0</c:v>
                </c:pt>
                <c:pt idx="3">
                  <c:v>0.56000000000000005</c:v>
                </c:pt>
                <c:pt idx="4">
                  <c:v>0.56000000000000005</c:v>
                </c:pt>
              </c:numCache>
            </c:numRef>
          </c:val>
          <c:extLst>
            <c:ext xmlns:c16="http://schemas.microsoft.com/office/drawing/2014/chart" uri="{C3380CC4-5D6E-409C-BE32-E72D297353CC}">
              <c16:uniqueId val="{00000000-4305-4A21-9EFC-C420AD46FE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305-4A21-9EFC-C420AD46FE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128.28</c:v>
                </c:pt>
                <c:pt idx="1">
                  <c:v>131.63</c:v>
                </c:pt>
                <c:pt idx="2">
                  <c:v>147.25</c:v>
                </c:pt>
                <c:pt idx="3">
                  <c:v>145.36000000000001</c:v>
                </c:pt>
                <c:pt idx="4">
                  <c:v>95.38</c:v>
                </c:pt>
              </c:numCache>
            </c:numRef>
          </c:val>
          <c:extLst>
            <c:ext xmlns:c16="http://schemas.microsoft.com/office/drawing/2014/chart" uri="{C3380CC4-5D6E-409C-BE32-E72D297353CC}">
              <c16:uniqueId val="{00000000-30D6-4FAD-B4D8-24D522F87A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0D6-4FAD-B4D8-24D522F87A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183.97</c:v>
                </c:pt>
                <c:pt idx="1">
                  <c:v>176.85</c:v>
                </c:pt>
                <c:pt idx="2">
                  <c:v>160.01</c:v>
                </c:pt>
                <c:pt idx="3">
                  <c:v>162.99</c:v>
                </c:pt>
                <c:pt idx="4">
                  <c:v>176.29</c:v>
                </c:pt>
              </c:numCache>
            </c:numRef>
          </c:val>
          <c:extLst>
            <c:ext xmlns:c16="http://schemas.microsoft.com/office/drawing/2014/chart" uri="{C3380CC4-5D6E-409C-BE32-E72D297353CC}">
              <c16:uniqueId val="{00000000-A052-45E8-9A90-A25FF929C7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052-45E8-9A90-A25FF929C7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平川市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29713</v>
      </c>
      <c r="AM8" s="44"/>
      <c r="AN8" s="44"/>
      <c r="AO8" s="44"/>
      <c r="AP8" s="44"/>
      <c r="AQ8" s="44"/>
      <c r="AR8" s="44"/>
      <c r="AS8" s="44"/>
      <c r="AT8" s="45">
        <f>データ!$S$6</f>
        <v>346.01</v>
      </c>
      <c r="AU8" s="46"/>
      <c r="AV8" s="46"/>
      <c r="AW8" s="46"/>
      <c r="AX8" s="46"/>
      <c r="AY8" s="46"/>
      <c r="AZ8" s="46"/>
      <c r="BA8" s="46"/>
      <c r="BB8" s="47">
        <f>データ!$T$6</f>
        <v>85.87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97.9</v>
      </c>
      <c r="J10" s="46"/>
      <c r="K10" s="46"/>
      <c r="L10" s="46"/>
      <c r="M10" s="46"/>
      <c r="N10" s="46"/>
      <c r="O10" s="80"/>
      <c r="P10" s="47">
        <f>データ!$P$6</f>
        <v>90.32</v>
      </c>
      <c r="Q10" s="47"/>
      <c r="R10" s="47"/>
      <c r="S10" s="47"/>
      <c r="T10" s="47"/>
      <c r="U10" s="47"/>
      <c r="V10" s="47"/>
      <c r="W10" s="44">
        <f>データ!$Q$6</f>
        <v>4510</v>
      </c>
      <c r="X10" s="44"/>
      <c r="Y10" s="44"/>
      <c r="Z10" s="44"/>
      <c r="AA10" s="44"/>
      <c r="AB10" s="44"/>
      <c r="AC10" s="44"/>
      <c r="AD10" s="2"/>
      <c r="AE10" s="2"/>
      <c r="AF10" s="2"/>
      <c r="AG10" s="2"/>
      <c r="AH10" s="2"/>
      <c r="AI10" s="2"/>
      <c r="AJ10" s="2"/>
      <c r="AK10" s="2"/>
      <c r="AL10" s="44">
        <f>データ!$U$6</f>
        <v>26699</v>
      </c>
      <c r="AM10" s="44"/>
      <c r="AN10" s="44"/>
      <c r="AO10" s="44"/>
      <c r="AP10" s="44"/>
      <c r="AQ10" s="44"/>
      <c r="AR10" s="44"/>
      <c r="AS10" s="44"/>
      <c r="AT10" s="45">
        <f>データ!$V$6</f>
        <v>43.99</v>
      </c>
      <c r="AU10" s="46"/>
      <c r="AV10" s="46"/>
      <c r="AW10" s="46"/>
      <c r="AX10" s="46"/>
      <c r="AY10" s="46"/>
      <c r="AZ10" s="46"/>
      <c r="BA10" s="46"/>
      <c r="BB10" s="47">
        <f>データ!$W$6</f>
        <v>606.92999999999995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mgdnJUIfoNzc+elk3Psc+iPmaKG8/LK8jvHVD7TSPLz4R2CoGugwZoVItL5l3wntLkWmivhbcqqYUypQ8MPmA==" saltValue="aLgJUPHBIaQBrmMlx8vh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22101</v>
      </c>
      <c r="D6" s="20">
        <f t="shared" si="3"/>
        <v>46</v>
      </c>
      <c r="E6" s="20">
        <f t="shared" si="3"/>
        <v>1</v>
      </c>
      <c r="F6" s="20">
        <f t="shared" si="3"/>
        <v>0</v>
      </c>
      <c r="G6" s="20">
        <f t="shared" si="3"/>
        <v>1</v>
      </c>
      <c r="H6" s="20" t="str">
        <f t="shared" si="3"/>
        <v>青森県　平川市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97.9</v>
      </c>
      <c r="P6" s="21">
        <f t="shared" si="3"/>
        <v>90.32</v>
      </c>
      <c r="Q6" s="21">
        <f t="shared" si="3"/>
        <v>4510</v>
      </c>
      <c r="R6" s="21">
        <f t="shared" si="3"/>
        <v>29713</v>
      </c>
      <c r="S6" s="21">
        <f t="shared" si="3"/>
        <v>346.01</v>
      </c>
      <c r="T6" s="21">
        <f t="shared" si="3"/>
        <v>85.87</v>
      </c>
      <c r="U6" s="21">
        <f t="shared" si="3"/>
        <v>26699</v>
      </c>
      <c r="V6" s="21">
        <f t="shared" si="3"/>
        <v>43.99</v>
      </c>
      <c r="W6" s="21">
        <f t="shared" si="3"/>
        <v>606.92999999999995</v>
      </c>
      <c r="X6" s="22">
        <f>IF(X7="",NA(),X7)</f>
        <v>128.69</v>
      </c>
      <c r="Y6" s="22">
        <f t="shared" ref="Y6:AG6" si="4">IF(Y7="",NA(),Y7)</f>
        <v>132.71</v>
      </c>
      <c r="Z6" s="22">
        <f t="shared" si="4"/>
        <v>146.43</v>
      </c>
      <c r="AA6" s="22">
        <f t="shared" si="4"/>
        <v>145.15</v>
      </c>
      <c r="AB6" s="22">
        <f t="shared" si="4"/>
        <v>139.35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4523.07</v>
      </c>
      <c r="AU6" s="22">
        <f t="shared" ref="AU6:BC6" si="6">IF(AU7="",NA(),AU7)</f>
        <v>4438.8599999999997</v>
      </c>
      <c r="AV6" s="22">
        <f t="shared" si="6"/>
        <v>9536.36</v>
      </c>
      <c r="AW6" s="22">
        <f t="shared" si="6"/>
        <v>2731.91</v>
      </c>
      <c r="AX6" s="22">
        <f t="shared" si="6"/>
        <v>2272.61</v>
      </c>
      <c r="AY6" s="22">
        <f t="shared" si="6"/>
        <v>379.08</v>
      </c>
      <c r="AZ6" s="22">
        <f t="shared" si="6"/>
        <v>367.55</v>
      </c>
      <c r="BA6" s="22">
        <f t="shared" si="6"/>
        <v>378.56</v>
      </c>
      <c r="BB6" s="22">
        <f t="shared" si="6"/>
        <v>364.46</v>
      </c>
      <c r="BC6" s="22">
        <f t="shared" si="6"/>
        <v>338.89</v>
      </c>
      <c r="BD6" s="21" t="str">
        <f>IF(BD7="","",IF(BD7="-","【-】","【"&amp;SUBSTITUTE(TEXT(BD7,"#,##0.00"),"-","△")&amp;"】"))</f>
        <v>【243.36】</v>
      </c>
      <c r="BE6" s="22">
        <f>IF(BE7="",NA(),BE7)</f>
        <v>0.18</v>
      </c>
      <c r="BF6" s="22">
        <f t="shared" ref="BF6:BN6" si="7">IF(BF7="",NA(),BF7)</f>
        <v>0.09</v>
      </c>
      <c r="BG6" s="21">
        <f t="shared" si="7"/>
        <v>0</v>
      </c>
      <c r="BH6" s="22">
        <f t="shared" si="7"/>
        <v>0.56000000000000005</v>
      </c>
      <c r="BI6" s="22">
        <f t="shared" si="7"/>
        <v>0.56000000000000005</v>
      </c>
      <c r="BJ6" s="22">
        <f t="shared" si="7"/>
        <v>398.98</v>
      </c>
      <c r="BK6" s="22">
        <f t="shared" si="7"/>
        <v>418.68</v>
      </c>
      <c r="BL6" s="22">
        <f t="shared" si="7"/>
        <v>395.68</v>
      </c>
      <c r="BM6" s="22">
        <f t="shared" si="7"/>
        <v>403.72</v>
      </c>
      <c r="BN6" s="22">
        <f t="shared" si="7"/>
        <v>400.21</v>
      </c>
      <c r="BO6" s="21" t="str">
        <f>IF(BO7="","",IF(BO7="-","【-】","【"&amp;SUBSTITUTE(TEXT(BO7,"#,##0.00"),"-","△")&amp;"】"))</f>
        <v>【265.93】</v>
      </c>
      <c r="BP6" s="22">
        <f>IF(BP7="",NA(),BP7)</f>
        <v>128.28</v>
      </c>
      <c r="BQ6" s="22">
        <f t="shared" ref="BQ6:BY6" si="8">IF(BQ7="",NA(),BQ7)</f>
        <v>131.63</v>
      </c>
      <c r="BR6" s="22">
        <f t="shared" si="8"/>
        <v>147.25</v>
      </c>
      <c r="BS6" s="22">
        <f t="shared" si="8"/>
        <v>145.36000000000001</v>
      </c>
      <c r="BT6" s="22">
        <f t="shared" si="8"/>
        <v>95.38</v>
      </c>
      <c r="BU6" s="22">
        <f t="shared" si="8"/>
        <v>98.64</v>
      </c>
      <c r="BV6" s="22">
        <f t="shared" si="8"/>
        <v>94.78</v>
      </c>
      <c r="BW6" s="22">
        <f t="shared" si="8"/>
        <v>97.59</v>
      </c>
      <c r="BX6" s="22">
        <f t="shared" si="8"/>
        <v>92.17</v>
      </c>
      <c r="BY6" s="22">
        <f t="shared" si="8"/>
        <v>92.83</v>
      </c>
      <c r="BZ6" s="21" t="str">
        <f>IF(BZ7="","",IF(BZ7="-","【-】","【"&amp;SUBSTITUTE(TEXT(BZ7,"#,##0.00"),"-","△")&amp;"】"))</f>
        <v>【97.82】</v>
      </c>
      <c r="CA6" s="22">
        <f>IF(CA7="",NA(),CA7)</f>
        <v>183.97</v>
      </c>
      <c r="CB6" s="22">
        <f t="shared" ref="CB6:CJ6" si="9">IF(CB7="",NA(),CB7)</f>
        <v>176.85</v>
      </c>
      <c r="CC6" s="22">
        <f t="shared" si="9"/>
        <v>160.01</v>
      </c>
      <c r="CD6" s="22">
        <f t="shared" si="9"/>
        <v>162.99</v>
      </c>
      <c r="CE6" s="22">
        <f t="shared" si="9"/>
        <v>176.29</v>
      </c>
      <c r="CF6" s="22">
        <f t="shared" si="9"/>
        <v>178.92</v>
      </c>
      <c r="CG6" s="22">
        <f t="shared" si="9"/>
        <v>181.3</v>
      </c>
      <c r="CH6" s="22">
        <f t="shared" si="9"/>
        <v>181.71</v>
      </c>
      <c r="CI6" s="22">
        <f t="shared" si="9"/>
        <v>188.51</v>
      </c>
      <c r="CJ6" s="22">
        <f t="shared" si="9"/>
        <v>189.43</v>
      </c>
      <c r="CK6" s="21" t="str">
        <f>IF(CK7="","",IF(CK7="-","【-】","【"&amp;SUBSTITUTE(TEXT(CK7,"#,##0.00"),"-","△")&amp;"】"))</f>
        <v>【177.56】</v>
      </c>
      <c r="CL6" s="22">
        <f>IF(CL7="",NA(),CL7)</f>
        <v>47.9</v>
      </c>
      <c r="CM6" s="22">
        <f t="shared" ref="CM6:CU6" si="10">IF(CM7="",NA(),CM7)</f>
        <v>49.89</v>
      </c>
      <c r="CN6" s="22">
        <f t="shared" si="10"/>
        <v>50.39</v>
      </c>
      <c r="CO6" s="22">
        <f t="shared" si="10"/>
        <v>50</v>
      </c>
      <c r="CP6" s="22">
        <f t="shared" si="10"/>
        <v>48.98</v>
      </c>
      <c r="CQ6" s="22">
        <f t="shared" si="10"/>
        <v>55.14</v>
      </c>
      <c r="CR6" s="22">
        <f t="shared" si="10"/>
        <v>55.89</v>
      </c>
      <c r="CS6" s="22">
        <f t="shared" si="10"/>
        <v>55.72</v>
      </c>
      <c r="CT6" s="22">
        <f t="shared" si="10"/>
        <v>55.31</v>
      </c>
      <c r="CU6" s="22">
        <f t="shared" si="10"/>
        <v>55.14</v>
      </c>
      <c r="CV6" s="21" t="str">
        <f>IF(CV7="","",IF(CV7="-","【-】","【"&amp;SUBSTITUTE(TEXT(CV7,"#,##0.00"),"-","△")&amp;"】"))</f>
        <v>【59.81】</v>
      </c>
      <c r="CW6" s="22">
        <f>IF(CW7="",NA(),CW7)</f>
        <v>94.83</v>
      </c>
      <c r="CX6" s="22">
        <f t="shared" ref="CX6:DF6" si="11">IF(CX7="",NA(),CX7)</f>
        <v>94.12</v>
      </c>
      <c r="CY6" s="22">
        <f t="shared" si="11"/>
        <v>93.54</v>
      </c>
      <c r="CZ6" s="22">
        <f t="shared" si="11"/>
        <v>90.96</v>
      </c>
      <c r="DA6" s="22">
        <f t="shared" si="11"/>
        <v>92.52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61.42</v>
      </c>
      <c r="DI6" s="22">
        <f t="shared" ref="DI6:DQ6" si="12">IF(DI7="",NA(),DI7)</f>
        <v>63.07</v>
      </c>
      <c r="DJ6" s="22">
        <f t="shared" si="12"/>
        <v>63.62</v>
      </c>
      <c r="DK6" s="22">
        <f t="shared" si="12"/>
        <v>63.84</v>
      </c>
      <c r="DL6" s="22">
        <f t="shared" si="12"/>
        <v>64.22</v>
      </c>
      <c r="DM6" s="22">
        <f t="shared" si="12"/>
        <v>49.92</v>
      </c>
      <c r="DN6" s="22">
        <f t="shared" si="12"/>
        <v>50.63</v>
      </c>
      <c r="DO6" s="22">
        <f t="shared" si="12"/>
        <v>51.29</v>
      </c>
      <c r="DP6" s="22">
        <f t="shared" si="12"/>
        <v>52.2</v>
      </c>
      <c r="DQ6" s="22">
        <f t="shared" si="12"/>
        <v>52.7</v>
      </c>
      <c r="DR6" s="21" t="str">
        <f>IF(DR7="","",IF(DR7="-","【-】","【"&amp;SUBSTITUTE(TEXT(DR7,"#,##0.00"),"-","△")&amp;"】"))</f>
        <v>【52.02】</v>
      </c>
      <c r="DS6" s="22">
        <f>IF(DS7="",NA(),DS7)</f>
        <v>1.41</v>
      </c>
      <c r="DT6" s="22">
        <f t="shared" ref="DT6:EB6" si="13">IF(DT7="",NA(),DT7)</f>
        <v>1.41</v>
      </c>
      <c r="DU6" s="22">
        <f t="shared" si="13"/>
        <v>1.4</v>
      </c>
      <c r="DV6" s="22">
        <f t="shared" si="13"/>
        <v>26.37</v>
      </c>
      <c r="DW6" s="22">
        <f t="shared" si="13"/>
        <v>43.61</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2">
        <f t="shared" ref="EE6:EM6" si="14">IF(EE7="",NA(),EE7)</f>
        <v>0.31</v>
      </c>
      <c r="EF6" s="22">
        <f t="shared" si="14"/>
        <v>0.31</v>
      </c>
      <c r="EG6" s="22">
        <f t="shared" si="14"/>
        <v>0.06</v>
      </c>
      <c r="EH6" s="22">
        <f t="shared" si="14"/>
        <v>0.09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22101</v>
      </c>
      <c r="D7" s="24">
        <v>46</v>
      </c>
      <c r="E7" s="24">
        <v>1</v>
      </c>
      <c r="F7" s="24">
        <v>0</v>
      </c>
      <c r="G7" s="24">
        <v>1</v>
      </c>
      <c r="H7" s="24" t="s">
        <v>93</v>
      </c>
      <c r="I7" s="24" t="s">
        <v>94</v>
      </c>
      <c r="J7" s="24" t="s">
        <v>95</v>
      </c>
      <c r="K7" s="24" t="s">
        <v>96</v>
      </c>
      <c r="L7" s="24" t="s">
        <v>97</v>
      </c>
      <c r="M7" s="24" t="s">
        <v>98</v>
      </c>
      <c r="N7" s="25" t="s">
        <v>99</v>
      </c>
      <c r="O7" s="25">
        <v>97.9</v>
      </c>
      <c r="P7" s="25">
        <v>90.32</v>
      </c>
      <c r="Q7" s="25">
        <v>4510</v>
      </c>
      <c r="R7" s="25">
        <v>29713</v>
      </c>
      <c r="S7" s="25">
        <v>346.01</v>
      </c>
      <c r="T7" s="25">
        <v>85.87</v>
      </c>
      <c r="U7" s="25">
        <v>26699</v>
      </c>
      <c r="V7" s="25">
        <v>43.99</v>
      </c>
      <c r="W7" s="25">
        <v>606.92999999999995</v>
      </c>
      <c r="X7" s="25">
        <v>128.69</v>
      </c>
      <c r="Y7" s="25">
        <v>132.71</v>
      </c>
      <c r="Z7" s="25">
        <v>146.43</v>
      </c>
      <c r="AA7" s="25">
        <v>145.15</v>
      </c>
      <c r="AB7" s="25">
        <v>139.35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4523.07</v>
      </c>
      <c r="AU7" s="25">
        <v>4438.8599999999997</v>
      </c>
      <c r="AV7" s="25">
        <v>9536.36</v>
      </c>
      <c r="AW7" s="25">
        <v>2731.91</v>
      </c>
      <c r="AX7" s="25">
        <v>2272.61</v>
      </c>
      <c r="AY7" s="25">
        <v>379.08</v>
      </c>
      <c r="AZ7" s="25">
        <v>367.55</v>
      </c>
      <c r="BA7" s="25">
        <v>378.56</v>
      </c>
      <c r="BB7" s="25">
        <v>364.46</v>
      </c>
      <c r="BC7" s="25">
        <v>338.89</v>
      </c>
      <c r="BD7" s="25">
        <v>243.36</v>
      </c>
      <c r="BE7" s="25">
        <v>0.18</v>
      </c>
      <c r="BF7" s="25">
        <v>0.09</v>
      </c>
      <c r="BG7" s="25">
        <v>0</v>
      </c>
      <c r="BH7" s="25">
        <v>0.56000000000000005</v>
      </c>
      <c r="BI7" s="25">
        <v>0.56000000000000005</v>
      </c>
      <c r="BJ7" s="25">
        <v>398.98</v>
      </c>
      <c r="BK7" s="25">
        <v>418.68</v>
      </c>
      <c r="BL7" s="25">
        <v>395.68</v>
      </c>
      <c r="BM7" s="25">
        <v>403.72</v>
      </c>
      <c r="BN7" s="25">
        <v>400.21</v>
      </c>
      <c r="BO7" s="25">
        <v>265.93</v>
      </c>
      <c r="BP7" s="25">
        <v>128.28</v>
      </c>
      <c r="BQ7" s="25">
        <v>131.63</v>
      </c>
      <c r="BR7" s="25">
        <v>147.25</v>
      </c>
      <c r="BS7" s="25">
        <v>145.36000000000001</v>
      </c>
      <c r="BT7" s="25">
        <v>95.38</v>
      </c>
      <c r="BU7" s="25">
        <v>98.64</v>
      </c>
      <c r="BV7" s="25">
        <v>94.78</v>
      </c>
      <c r="BW7" s="25">
        <v>97.59</v>
      </c>
      <c r="BX7" s="25">
        <v>92.17</v>
      </c>
      <c r="BY7" s="25">
        <v>92.83</v>
      </c>
      <c r="BZ7" s="25">
        <v>97.82</v>
      </c>
      <c r="CA7" s="25">
        <v>183.97</v>
      </c>
      <c r="CB7" s="25">
        <v>176.85</v>
      </c>
      <c r="CC7" s="25">
        <v>160.01</v>
      </c>
      <c r="CD7" s="25">
        <v>162.99</v>
      </c>
      <c r="CE7" s="25">
        <v>176.29</v>
      </c>
      <c r="CF7" s="25">
        <v>178.92</v>
      </c>
      <c r="CG7" s="25">
        <v>181.3</v>
      </c>
      <c r="CH7" s="25">
        <v>181.71</v>
      </c>
      <c r="CI7" s="25">
        <v>188.51</v>
      </c>
      <c r="CJ7" s="25">
        <v>189.43</v>
      </c>
      <c r="CK7" s="25">
        <v>177.56</v>
      </c>
      <c r="CL7" s="25">
        <v>47.9</v>
      </c>
      <c r="CM7" s="25">
        <v>49.89</v>
      </c>
      <c r="CN7" s="25">
        <v>50.39</v>
      </c>
      <c r="CO7" s="25">
        <v>50</v>
      </c>
      <c r="CP7" s="25">
        <v>48.98</v>
      </c>
      <c r="CQ7" s="25">
        <v>55.14</v>
      </c>
      <c r="CR7" s="25">
        <v>55.89</v>
      </c>
      <c r="CS7" s="25">
        <v>55.72</v>
      </c>
      <c r="CT7" s="25">
        <v>55.31</v>
      </c>
      <c r="CU7" s="25">
        <v>55.14</v>
      </c>
      <c r="CV7" s="25">
        <v>59.81</v>
      </c>
      <c r="CW7" s="25">
        <v>94.83</v>
      </c>
      <c r="CX7" s="25">
        <v>94.12</v>
      </c>
      <c r="CY7" s="25">
        <v>93.54</v>
      </c>
      <c r="CZ7" s="25">
        <v>90.96</v>
      </c>
      <c r="DA7" s="25">
        <v>92.52</v>
      </c>
      <c r="DB7" s="25">
        <v>81.39</v>
      </c>
      <c r="DC7" s="25">
        <v>81.27</v>
      </c>
      <c r="DD7" s="25">
        <v>81.260000000000005</v>
      </c>
      <c r="DE7" s="25">
        <v>80.36</v>
      </c>
      <c r="DF7" s="25">
        <v>80.13</v>
      </c>
      <c r="DG7" s="25">
        <v>89.42</v>
      </c>
      <c r="DH7" s="25">
        <v>61.42</v>
      </c>
      <c r="DI7" s="25">
        <v>63.07</v>
      </c>
      <c r="DJ7" s="25">
        <v>63.62</v>
      </c>
      <c r="DK7" s="25">
        <v>63.84</v>
      </c>
      <c r="DL7" s="25">
        <v>64.22</v>
      </c>
      <c r="DM7" s="25">
        <v>49.92</v>
      </c>
      <c r="DN7" s="25">
        <v>50.63</v>
      </c>
      <c r="DO7" s="25">
        <v>51.29</v>
      </c>
      <c r="DP7" s="25">
        <v>52.2</v>
      </c>
      <c r="DQ7" s="25">
        <v>52.7</v>
      </c>
      <c r="DR7" s="25">
        <v>52.02</v>
      </c>
      <c r="DS7" s="25">
        <v>1.41</v>
      </c>
      <c r="DT7" s="25">
        <v>1.41</v>
      </c>
      <c r="DU7" s="25">
        <v>1.4</v>
      </c>
      <c r="DV7" s="25">
        <v>26.37</v>
      </c>
      <c r="DW7" s="25">
        <v>43.61</v>
      </c>
      <c r="DX7" s="25">
        <v>16.88</v>
      </c>
      <c r="DY7" s="25">
        <v>18.28</v>
      </c>
      <c r="DZ7" s="25">
        <v>19.61</v>
      </c>
      <c r="EA7" s="25">
        <v>20.73</v>
      </c>
      <c r="EB7" s="25">
        <v>22.86</v>
      </c>
      <c r="EC7" s="25">
        <v>25.37</v>
      </c>
      <c r="ED7" s="25">
        <v>0</v>
      </c>
      <c r="EE7" s="25">
        <v>0.31</v>
      </c>
      <c r="EF7" s="25">
        <v>0.31</v>
      </c>
      <c r="EG7" s="25">
        <v>0.06</v>
      </c>
      <c r="EH7" s="25">
        <v>0.09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0432</cp:lastModifiedBy>
  <cp:lastPrinted>2025-02-04T10:38:40Z</cp:lastPrinted>
  <dcterms:created xsi:type="dcterms:W3CDTF">2024-12-11T04:53:58Z</dcterms:created>
  <dcterms:modified xsi:type="dcterms:W3CDTF">2025-02-04T10:38:43Z</dcterms:modified>
  <cp:category/>
</cp:coreProperties>
</file>